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<sst xmlns="http://schemas.openxmlformats.org/spreadsheetml/2006/main" count="32" uniqueCount="30">
  <si>
    <t>Итого</t>
  </si>
  <si>
    <t>Газификация</t>
  </si>
  <si>
    <t>Возмещение за расчет потребления газа, для получения технических условий</t>
  </si>
  <si>
    <t>Заключение договора на проведение работ по инженерно-геодезическим изысканиям для проектирования систем газоснабжения</t>
  </si>
  <si>
    <t>Заключение договора на проведение работ по инженерно-экологическим изысканиям для проектирования систем газоснабжения</t>
  </si>
  <si>
    <t>заключение договора на проектирование систем газоснабжения</t>
  </si>
  <si>
    <t>Заключения договора на строительство системы газоснабжения</t>
  </si>
  <si>
    <t>Аренда зала</t>
  </si>
  <si>
    <t xml:space="preserve">Бухгалтерия аутсорсинг </t>
  </si>
  <si>
    <t>Вывоз ТБО</t>
  </si>
  <si>
    <t xml:space="preserve">Дополнительные расходы </t>
  </si>
  <si>
    <t>Заработная плата председателя</t>
  </si>
  <si>
    <t>Начисления в фонды</t>
  </si>
  <si>
    <t>Оборудование площадки для ТБО</t>
  </si>
  <si>
    <t>Представление интересов товарищества в суде</t>
  </si>
  <si>
    <t>Строитество здания администрации</t>
  </si>
  <si>
    <t>Установка ограждения вокруг Товарищества</t>
  </si>
  <si>
    <t>Установка шлагбаума</t>
  </si>
  <si>
    <t>Чистка дорог в зимнее время</t>
  </si>
  <si>
    <t>Строительство дорог</t>
  </si>
  <si>
    <t>Строительство подьезных путей</t>
  </si>
  <si>
    <t xml:space="preserve">Израсходованно </t>
  </si>
  <si>
    <t xml:space="preserve">Прочие расходы  из ЧВ </t>
  </si>
  <si>
    <t>Заключение договора на проведение работ по инженерно-геологические  изысканиям для проектирования систем газоснабжения</t>
  </si>
  <si>
    <t xml:space="preserve">выкуп земель общего пользовая </t>
  </si>
  <si>
    <t>ИТОГО ЦЕЛЕВЫЕ</t>
  </si>
  <si>
    <t>РАСХОДЫ по СМЕТЕ 2017-2018 гг.</t>
  </si>
  <si>
    <t xml:space="preserve">Остаток </t>
  </si>
  <si>
    <t xml:space="preserve">План </t>
  </si>
  <si>
    <t>План 2017-2018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</si>
</sst>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8"/>
      <name val="Arial"/>
      <family val="2"/>
    </font>
    <font>
      <b/>
      <sz val="12"/>
      <color indexed="24"/>
      <name val="Times New Roman"/>
      <family val="1"/>
    </font>
    <font>
      <sz val="12"/>
      <color indexed="24"/>
      <name val="Times New Roman"/>
      <family val="1"/>
    </font>
    <font>
      <b/>
      <sz val="14"/>
      <color indexed="24"/>
      <name val="Times New Roman"/>
      <family val="1"/>
    </font>
    <font>
      <b/>
      <sz val="16"/>
      <color indexed="24"/>
      <name val="Times New Roman"/>
      <family val="1"/>
    </font>
    <font>
      <sz val="8"/>
      <name val="Times New Roman"/>
      <family val="1"/>
    </font>
    <font>
      <sz val="18"/>
      <color indexed="24"/>
      <name val="Calibri Light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 tint="0.04998999834060669"/>
      <name val="Arial"/>
      <family val="2"/>
    </font>
    <font>
      <b/>
      <sz val="12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 tint="0.04998999834060669"/>
      <name val="Times New Roman"/>
      <family val="1"/>
    </font>
    <font>
      <sz val="8"/>
      <color theme="1" tint="0.04998999834060669"/>
      <name val="Times New Roman"/>
      <family val="1"/>
    </font>
    <font>
      <b/>
      <sz val="12"/>
      <color theme="4" tint="-0.4999699890613556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4" fontId="2" fillId="0" borderId="10" xfId="0" applyNumberFormat="1" applyFont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/>
    </xf>
    <xf numFmtId="4" fontId="1" fillId="34" borderId="10" xfId="0" applyNumberFormat="1" applyFont="1" applyFill="1" applyBorder="1" applyAlignment="1">
      <alignment horizontal="right" vertical="top"/>
    </xf>
    <xf numFmtId="0" fontId="48" fillId="0" borderId="0" xfId="0" applyFont="1" applyAlignment="1">
      <alignment horizontal="left"/>
    </xf>
    <xf numFmtId="4" fontId="49" fillId="34" borderId="10" xfId="0" applyNumberFormat="1" applyFont="1" applyFill="1" applyBorder="1" applyAlignment="1">
      <alignment horizontal="right" vertical="top"/>
    </xf>
    <xf numFmtId="4" fontId="50" fillId="0" borderId="10" xfId="0" applyNumberFormat="1" applyFont="1" applyBorder="1" applyAlignment="1">
      <alignment horizontal="right" vertical="top"/>
    </xf>
    <xf numFmtId="4" fontId="49" fillId="33" borderId="10" xfId="0" applyNumberFormat="1" applyFont="1" applyFill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51" fillId="0" borderId="11" xfId="0" applyNumberFormat="1" applyFont="1" applyBorder="1" applyAlignment="1">
      <alignment horizontal="right" vertical="top"/>
    </xf>
    <xf numFmtId="4" fontId="1" fillId="34" borderId="11" xfId="0" applyNumberFormat="1" applyFont="1" applyFill="1" applyBorder="1" applyAlignment="1">
      <alignment horizontal="right" vertical="top"/>
    </xf>
    <xf numFmtId="4" fontId="50" fillId="0" borderId="12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4" fontId="1" fillId="0" borderId="13" xfId="0" applyNumberFormat="1" applyFont="1" applyBorder="1" applyAlignment="1">
      <alignment horizontal="right" vertical="top"/>
    </xf>
    <xf numFmtId="4" fontId="49" fillId="34" borderId="12" xfId="0" applyNumberFormat="1" applyFont="1" applyFill="1" applyBorder="1" applyAlignment="1">
      <alignment horizontal="right" vertical="top"/>
    </xf>
    <xf numFmtId="4" fontId="49" fillId="34" borderId="13" xfId="0" applyNumberFormat="1" applyFont="1" applyFill="1" applyBorder="1" applyAlignment="1">
      <alignment horizontal="right" vertical="top"/>
    </xf>
    <xf numFmtId="4" fontId="52" fillId="33" borderId="11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/>
    </xf>
    <xf numFmtId="4" fontId="53" fillId="34" borderId="10" xfId="0" applyNumberFormat="1" applyFont="1" applyFill="1" applyBorder="1" applyAlignment="1">
      <alignment horizontal="right" vertical="top"/>
    </xf>
    <xf numFmtId="4" fontId="3" fillId="34" borderId="10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4" fontId="55" fillId="35" borderId="14" xfId="0" applyNumberFormat="1" applyFont="1" applyFill="1" applyBorder="1" applyAlignment="1">
      <alignment horizontal="center" vertical="top"/>
    </xf>
    <xf numFmtId="4" fontId="55" fillId="35" borderId="15" xfId="0" applyNumberFormat="1" applyFont="1" applyFill="1" applyBorder="1" applyAlignment="1">
      <alignment horizontal="center" vertical="top"/>
    </xf>
    <xf numFmtId="4" fontId="55" fillId="0" borderId="14" xfId="0" applyNumberFormat="1" applyFont="1" applyBorder="1" applyAlignment="1">
      <alignment horizontal="center" vertical="top"/>
    </xf>
    <xf numFmtId="4" fontId="55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left" vertical="top" wrapText="1" indent="4"/>
    </xf>
    <xf numFmtId="0" fontId="2" fillId="0" borderId="10" xfId="0" applyNumberFormat="1" applyFont="1" applyBorder="1" applyAlignment="1">
      <alignment horizontal="left" vertical="top" wrapText="1" indent="4"/>
    </xf>
    <xf numFmtId="0" fontId="2" fillId="0" borderId="17" xfId="0" applyNumberFormat="1" applyFont="1" applyBorder="1" applyAlignment="1">
      <alignment horizontal="left" vertical="top" wrapText="1" indent="4"/>
    </xf>
    <xf numFmtId="0" fontId="2" fillId="0" borderId="12" xfId="0" applyNumberFormat="1" applyFont="1" applyBorder="1" applyAlignment="1">
      <alignment horizontal="left" vertical="top" wrapText="1" indent="4"/>
    </xf>
    <xf numFmtId="0" fontId="55" fillId="33" borderId="16" xfId="0" applyNumberFormat="1" applyFont="1" applyFill="1" applyBorder="1" applyAlignment="1">
      <alignment horizontal="left" vertical="top" wrapText="1" indent="2"/>
    </xf>
    <xf numFmtId="0" fontId="55" fillId="33" borderId="10" xfId="0" applyNumberFormat="1" applyFont="1" applyFill="1" applyBorder="1" applyAlignment="1">
      <alignment horizontal="left" vertical="top" wrapText="1" indent="2"/>
    </xf>
    <xf numFmtId="0" fontId="3" fillId="34" borderId="10" xfId="0" applyNumberFormat="1" applyFont="1" applyFill="1" applyBorder="1" applyAlignment="1">
      <alignment horizontal="left" vertical="top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1" fillId="34" borderId="21" xfId="0" applyNumberFormat="1" applyFont="1" applyFill="1" applyBorder="1" applyAlignment="1">
      <alignment horizontal="center" vertical="top" wrapText="1"/>
    </xf>
    <xf numFmtId="0" fontId="1" fillId="34" borderId="22" xfId="0" applyNumberFormat="1" applyFont="1" applyFill="1" applyBorder="1" applyAlignment="1">
      <alignment horizontal="center" vertical="top" wrapText="1"/>
    </xf>
    <xf numFmtId="0" fontId="1" fillId="34" borderId="23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 vertical="top" wrapText="1"/>
    </xf>
    <xf numFmtId="0" fontId="55" fillId="34" borderId="26" xfId="0" applyNumberFormat="1" applyFont="1" applyFill="1" applyBorder="1" applyAlignment="1">
      <alignment horizontal="center" vertical="top" wrapText="1"/>
    </xf>
    <xf numFmtId="0" fontId="55" fillId="34" borderId="27" xfId="0" applyNumberFormat="1" applyFont="1" applyFill="1" applyBorder="1" applyAlignment="1">
      <alignment horizontal="center" vertical="top" wrapText="1"/>
    </xf>
    <xf numFmtId="0" fontId="55" fillId="34" borderId="28" xfId="0" applyNumberFormat="1" applyFont="1" applyFill="1" applyBorder="1" applyAlignment="1">
      <alignment horizontal="center" vertical="top" wrapText="1"/>
    </xf>
    <xf numFmtId="0" fontId="55" fillId="34" borderId="29" xfId="0" applyNumberFormat="1" applyFont="1" applyFill="1" applyBorder="1" applyAlignment="1">
      <alignment horizontal="center" vertical="top" wrapText="1"/>
    </xf>
    <xf numFmtId="0" fontId="55" fillId="34" borderId="30" xfId="0" applyNumberFormat="1" applyFont="1" applyFill="1" applyBorder="1" applyAlignment="1">
      <alignment horizontal="center" vertical="top" wrapText="1"/>
    </xf>
    <xf numFmtId="0" fontId="55" fillId="34" borderId="31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top"/>
    </xf>
    <xf numFmtId="0" fontId="55" fillId="33" borderId="26" xfId="0" applyNumberFormat="1" applyFont="1" applyFill="1" applyBorder="1" applyAlignment="1">
      <alignment horizontal="center" vertical="top" wrapText="1"/>
    </xf>
    <xf numFmtId="0" fontId="55" fillId="33" borderId="27" xfId="0" applyNumberFormat="1" applyFont="1" applyFill="1" applyBorder="1" applyAlignment="1">
      <alignment horizontal="center" vertical="top" wrapText="1"/>
    </xf>
    <xf numFmtId="0" fontId="55" fillId="33" borderId="28" xfId="0" applyNumberFormat="1" applyFont="1" applyFill="1" applyBorder="1" applyAlignment="1">
      <alignment horizontal="center" vertical="top" wrapText="1"/>
    </xf>
    <xf numFmtId="0" fontId="55" fillId="33" borderId="29" xfId="0" applyNumberFormat="1" applyFont="1" applyFill="1" applyBorder="1" applyAlignment="1">
      <alignment horizontal="center" vertical="top" wrapText="1"/>
    </xf>
    <xf numFmtId="0" fontId="55" fillId="33" borderId="30" xfId="0" applyNumberFormat="1" applyFont="1" applyFill="1" applyBorder="1" applyAlignment="1">
      <alignment horizontal="center" vertical="top" wrapText="1"/>
    </xf>
    <xf numFmtId="0" fontId="55" fillId="33" borderId="31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3"/>
  <sheetViews>
    <sheetView tabSelected="1" zoomScalePageLayoutView="0" workbookViewId="0" topLeftCell="A1">
      <selection activeCell="G33" sqref="G33"/>
    </sheetView>
  </sheetViews>
  <sheetFormatPr defaultColWidth="10.66015625" defaultRowHeight="11.25" outlineLevelRow="2"/>
  <cols>
    <col min="1" max="1" width="10.5" style="1" customWidth="1"/>
    <col min="2" max="2" width="4.16015625" style="1" customWidth="1"/>
    <col min="3" max="3" width="35" style="1" customWidth="1"/>
    <col min="4" max="4" width="29.83203125" style="1" customWidth="1"/>
    <col min="5" max="5" width="23.83203125" style="5" customWidth="1"/>
    <col min="6" max="6" width="24" style="1" customWidth="1"/>
    <col min="7" max="7" width="24.83203125" style="1" customWidth="1"/>
  </cols>
  <sheetData>
    <row r="1" s="1" customFormat="1" ht="9.75" customHeight="1">
      <c r="E1" s="5"/>
    </row>
    <row r="2" spans="1:7" ht="30" customHeight="1" outlineLevel="1">
      <c r="A2" s="49" t="s">
        <v>26</v>
      </c>
      <c r="B2" s="49"/>
      <c r="C2" s="49"/>
      <c r="D2" s="49"/>
      <c r="E2" s="49"/>
      <c r="F2" s="49"/>
      <c r="G2" s="49"/>
    </row>
    <row r="3" spans="1:7" s="1" customFormat="1" ht="9.75" customHeight="1" thickBot="1">
      <c r="A3" s="21"/>
      <c r="B3" s="21"/>
      <c r="C3" s="21"/>
      <c r="D3" s="21"/>
      <c r="E3" s="22"/>
      <c r="F3" s="21"/>
      <c r="G3" s="21"/>
    </row>
    <row r="4" spans="1:7" ht="20.25" customHeight="1">
      <c r="A4" s="50" t="s">
        <v>1</v>
      </c>
      <c r="B4" s="51"/>
      <c r="C4" s="51"/>
      <c r="D4" s="52"/>
      <c r="E4" s="23" t="s">
        <v>28</v>
      </c>
      <c r="F4" s="23" t="s">
        <v>21</v>
      </c>
      <c r="G4" s="24" t="s">
        <v>27</v>
      </c>
    </row>
    <row r="5" spans="1:7" ht="20.25" customHeight="1" outlineLevel="1">
      <c r="A5" s="53"/>
      <c r="B5" s="54"/>
      <c r="C5" s="54"/>
      <c r="D5" s="55"/>
      <c r="E5" s="8">
        <v>20036100</v>
      </c>
      <c r="F5" s="3">
        <f>SUM(F6:F11)</f>
        <v>806375</v>
      </c>
      <c r="G5" s="18">
        <f>E5-F5</f>
        <v>19229725</v>
      </c>
    </row>
    <row r="6" spans="1:7" ht="41.25" customHeight="1" outlineLevel="2">
      <c r="A6" s="27" t="s">
        <v>2</v>
      </c>
      <c r="B6" s="28"/>
      <c r="C6" s="28"/>
      <c r="D6" s="28"/>
      <c r="E6" s="7">
        <v>0</v>
      </c>
      <c r="F6" s="2">
        <v>6375</v>
      </c>
      <c r="G6" s="9">
        <f aca="true" t="shared" si="0" ref="G6:G30">E6-F6</f>
        <v>-6375</v>
      </c>
    </row>
    <row r="7" spans="1:7" ht="48" customHeight="1" outlineLevel="2">
      <c r="A7" s="34" t="s">
        <v>23</v>
      </c>
      <c r="B7" s="35"/>
      <c r="C7" s="35"/>
      <c r="D7" s="36"/>
      <c r="E7" s="7">
        <v>200000</v>
      </c>
      <c r="F7" s="2">
        <v>200000</v>
      </c>
      <c r="G7" s="9">
        <f t="shared" si="0"/>
        <v>0</v>
      </c>
    </row>
    <row r="8" spans="1:7" ht="57.75" customHeight="1" outlineLevel="2">
      <c r="A8" s="27" t="s">
        <v>3</v>
      </c>
      <c r="B8" s="28"/>
      <c r="C8" s="28"/>
      <c r="D8" s="28"/>
      <c r="E8" s="7">
        <v>350000</v>
      </c>
      <c r="F8" s="2">
        <v>100000</v>
      </c>
      <c r="G8" s="9">
        <f t="shared" si="0"/>
        <v>250000</v>
      </c>
    </row>
    <row r="9" spans="1:7" ht="52.5" customHeight="1" outlineLevel="2">
      <c r="A9" s="27" t="s">
        <v>4</v>
      </c>
      <c r="B9" s="28"/>
      <c r="C9" s="28"/>
      <c r="D9" s="28"/>
      <c r="E9" s="7">
        <v>100000</v>
      </c>
      <c r="F9" s="2">
        <v>0</v>
      </c>
      <c r="G9" s="9">
        <f t="shared" si="0"/>
        <v>100000</v>
      </c>
    </row>
    <row r="10" spans="1:7" ht="53.25" customHeight="1" outlineLevel="2">
      <c r="A10" s="27" t="s">
        <v>5</v>
      </c>
      <c r="B10" s="28"/>
      <c r="C10" s="28"/>
      <c r="D10" s="28"/>
      <c r="E10" s="7">
        <v>700000</v>
      </c>
      <c r="F10" s="2">
        <v>500000</v>
      </c>
      <c r="G10" s="9">
        <f t="shared" si="0"/>
        <v>200000</v>
      </c>
    </row>
    <row r="11" spans="1:7" ht="36.75" customHeight="1" outlineLevel="2">
      <c r="A11" s="27" t="s">
        <v>6</v>
      </c>
      <c r="B11" s="28"/>
      <c r="C11" s="28"/>
      <c r="D11" s="28"/>
      <c r="E11" s="7">
        <v>20022750</v>
      </c>
      <c r="F11" s="2"/>
      <c r="G11" s="9">
        <f t="shared" si="0"/>
        <v>20022750</v>
      </c>
    </row>
    <row r="12" spans="1:7" ht="21.75" customHeight="1" outlineLevel="1">
      <c r="A12" s="31" t="s">
        <v>19</v>
      </c>
      <c r="B12" s="32"/>
      <c r="C12" s="32"/>
      <c r="D12" s="32"/>
      <c r="E12" s="8">
        <v>9870000</v>
      </c>
      <c r="F12" s="3">
        <f>F13</f>
        <v>10557905.76</v>
      </c>
      <c r="G12" s="17">
        <f>E12-F12</f>
        <v>-687905.7599999998</v>
      </c>
    </row>
    <row r="13" spans="1:7" ht="30" customHeight="1" outlineLevel="2">
      <c r="A13" s="27" t="s">
        <v>20</v>
      </c>
      <c r="B13" s="28"/>
      <c r="C13" s="28"/>
      <c r="D13" s="28"/>
      <c r="E13" s="7">
        <v>9870000</v>
      </c>
      <c r="F13" s="2">
        <f>10115780.76+442125</f>
        <v>10557905.76</v>
      </c>
      <c r="G13" s="10">
        <f>E13-F13</f>
        <v>-687905.7599999998</v>
      </c>
    </row>
    <row r="14" spans="1:7" ht="30" customHeight="1" outlineLevel="2" thickBot="1">
      <c r="A14" s="37" t="s">
        <v>25</v>
      </c>
      <c r="B14" s="38"/>
      <c r="C14" s="38"/>
      <c r="D14" s="39"/>
      <c r="E14" s="15">
        <f>E12+E5</f>
        <v>29906100</v>
      </c>
      <c r="F14" s="15">
        <f>F12+F5</f>
        <v>11364280.76</v>
      </c>
      <c r="G14" s="16">
        <f>G12+G5</f>
        <v>18541819.240000002</v>
      </c>
    </row>
    <row r="15" spans="1:7" ht="30" customHeight="1" outlineLevel="2" thickBot="1">
      <c r="A15" s="40"/>
      <c r="B15" s="41"/>
      <c r="C15" s="41"/>
      <c r="D15" s="41"/>
      <c r="E15" s="41"/>
      <c r="F15" s="41"/>
      <c r="G15" s="42"/>
    </row>
    <row r="16" spans="1:7" ht="36.75" customHeight="1" outlineLevel="2">
      <c r="A16" s="43" t="s">
        <v>22</v>
      </c>
      <c r="B16" s="44"/>
      <c r="C16" s="44"/>
      <c r="D16" s="45"/>
      <c r="E16" s="25" t="s">
        <v>29</v>
      </c>
      <c r="F16" s="25" t="s">
        <v>21</v>
      </c>
      <c r="G16" s="26" t="s">
        <v>27</v>
      </c>
    </row>
    <row r="17" spans="1:7" ht="30" customHeight="1" outlineLevel="1">
      <c r="A17" s="46"/>
      <c r="B17" s="47"/>
      <c r="C17" s="47"/>
      <c r="D17" s="48"/>
      <c r="E17" s="6">
        <f>SUM(E18:E28)</f>
        <v>6610559.52</v>
      </c>
      <c r="F17" s="4">
        <f>SUM(F18:F30)</f>
        <v>1166808.48</v>
      </c>
      <c r="G17" s="11">
        <f t="shared" si="0"/>
        <v>5443751.039999999</v>
      </c>
    </row>
    <row r="18" spans="1:7" ht="30" customHeight="1" outlineLevel="2">
      <c r="A18" s="27" t="s">
        <v>7</v>
      </c>
      <c r="B18" s="28"/>
      <c r="C18" s="28"/>
      <c r="D18" s="28"/>
      <c r="E18" s="7">
        <v>6000</v>
      </c>
      <c r="F18" s="2">
        <v>6000</v>
      </c>
      <c r="G18" s="9">
        <f t="shared" si="0"/>
        <v>0</v>
      </c>
    </row>
    <row r="19" spans="1:7" ht="30" customHeight="1" outlineLevel="2">
      <c r="A19" s="27" t="s">
        <v>8</v>
      </c>
      <c r="B19" s="28"/>
      <c r="C19" s="28"/>
      <c r="D19" s="28"/>
      <c r="E19" s="7">
        <v>120000</v>
      </c>
      <c r="F19" s="2">
        <v>120000</v>
      </c>
      <c r="G19" s="9">
        <f t="shared" si="0"/>
        <v>0</v>
      </c>
    </row>
    <row r="20" spans="1:7" ht="30" customHeight="1" outlineLevel="2">
      <c r="A20" s="27" t="s">
        <v>9</v>
      </c>
      <c r="B20" s="28"/>
      <c r="C20" s="28"/>
      <c r="D20" s="28"/>
      <c r="E20" s="7">
        <v>6000</v>
      </c>
      <c r="F20" s="2">
        <v>0</v>
      </c>
      <c r="G20" s="9">
        <f t="shared" si="0"/>
        <v>6000</v>
      </c>
    </row>
    <row r="21" spans="1:7" ht="30" customHeight="1" outlineLevel="2">
      <c r="A21" s="27" t="s">
        <v>10</v>
      </c>
      <c r="B21" s="28"/>
      <c r="C21" s="28"/>
      <c r="D21" s="28"/>
      <c r="E21" s="7">
        <v>1000000</v>
      </c>
      <c r="F21" s="2">
        <v>140390.85</v>
      </c>
      <c r="G21" s="9">
        <f t="shared" si="0"/>
        <v>859609.15</v>
      </c>
    </row>
    <row r="22" spans="1:7" ht="30" customHeight="1" outlineLevel="2">
      <c r="A22" s="27" t="s">
        <v>11</v>
      </c>
      <c r="B22" s="28"/>
      <c r="C22" s="28"/>
      <c r="D22" s="28"/>
      <c r="E22" s="7">
        <v>420000</v>
      </c>
      <c r="F22" s="2">
        <v>420000</v>
      </c>
      <c r="G22" s="9">
        <f t="shared" si="0"/>
        <v>0</v>
      </c>
    </row>
    <row r="23" spans="1:7" ht="30" customHeight="1" outlineLevel="2">
      <c r="A23" s="27" t="s">
        <v>12</v>
      </c>
      <c r="B23" s="28"/>
      <c r="C23" s="28"/>
      <c r="D23" s="28"/>
      <c r="E23" s="7">
        <v>208559.52</v>
      </c>
      <c r="F23" s="2">
        <v>208559.52</v>
      </c>
      <c r="G23" s="9">
        <f t="shared" si="0"/>
        <v>0</v>
      </c>
    </row>
    <row r="24" spans="1:7" ht="30" customHeight="1" outlineLevel="2">
      <c r="A24" s="27" t="s">
        <v>13</v>
      </c>
      <c r="B24" s="28"/>
      <c r="C24" s="28"/>
      <c r="D24" s="28"/>
      <c r="E24" s="7">
        <v>150000</v>
      </c>
      <c r="F24" s="2">
        <v>0</v>
      </c>
      <c r="G24" s="9">
        <f t="shared" si="0"/>
        <v>150000</v>
      </c>
    </row>
    <row r="25" spans="1:7" ht="30" customHeight="1" outlineLevel="2">
      <c r="A25" s="27" t="s">
        <v>14</v>
      </c>
      <c r="B25" s="28"/>
      <c r="C25" s="28"/>
      <c r="D25" s="28"/>
      <c r="E25" s="7">
        <v>500000</v>
      </c>
      <c r="F25" s="2">
        <v>0</v>
      </c>
      <c r="G25" s="9">
        <f t="shared" si="0"/>
        <v>500000</v>
      </c>
    </row>
    <row r="26" spans="1:7" ht="30" customHeight="1" outlineLevel="2">
      <c r="A26" s="27" t="s">
        <v>15</v>
      </c>
      <c r="B26" s="28"/>
      <c r="C26" s="28"/>
      <c r="D26" s="28"/>
      <c r="E26" s="7">
        <v>400000</v>
      </c>
      <c r="F26" s="2">
        <v>0</v>
      </c>
      <c r="G26" s="9">
        <f t="shared" si="0"/>
        <v>400000</v>
      </c>
    </row>
    <row r="27" spans="1:7" ht="30" customHeight="1" outlineLevel="2">
      <c r="A27" s="27" t="s">
        <v>16</v>
      </c>
      <c r="B27" s="28"/>
      <c r="C27" s="28"/>
      <c r="D27" s="28"/>
      <c r="E27" s="7">
        <v>3500000</v>
      </c>
      <c r="F27" s="2">
        <v>0</v>
      </c>
      <c r="G27" s="9">
        <f t="shared" si="0"/>
        <v>3500000</v>
      </c>
    </row>
    <row r="28" spans="1:7" ht="30" customHeight="1" outlineLevel="2">
      <c r="A28" s="27" t="s">
        <v>17</v>
      </c>
      <c r="B28" s="28"/>
      <c r="C28" s="28"/>
      <c r="D28" s="28"/>
      <c r="E28" s="7">
        <v>300000</v>
      </c>
      <c r="F28" s="2">
        <v>0</v>
      </c>
      <c r="G28" s="9">
        <f t="shared" si="0"/>
        <v>300000</v>
      </c>
    </row>
    <row r="29" spans="1:7" ht="30" customHeight="1" outlineLevel="2">
      <c r="A29" s="27" t="s">
        <v>18</v>
      </c>
      <c r="B29" s="28"/>
      <c r="C29" s="28"/>
      <c r="D29" s="28"/>
      <c r="E29" s="7">
        <v>0</v>
      </c>
      <c r="F29" s="2">
        <v>37500</v>
      </c>
      <c r="G29" s="9">
        <f t="shared" si="0"/>
        <v>-37500</v>
      </c>
    </row>
    <row r="30" spans="1:7" ht="30" customHeight="1" outlineLevel="2" thickBot="1">
      <c r="A30" s="29" t="s">
        <v>24</v>
      </c>
      <c r="B30" s="30"/>
      <c r="C30" s="30"/>
      <c r="D30" s="30"/>
      <c r="E30" s="12">
        <v>0</v>
      </c>
      <c r="F30" s="13">
        <v>234358.11</v>
      </c>
      <c r="G30" s="14">
        <f t="shared" si="0"/>
        <v>-234358.11</v>
      </c>
    </row>
    <row r="31" spans="1:7" ht="14.25" customHeight="1">
      <c r="A31" s="21"/>
      <c r="B31" s="21"/>
      <c r="C31" s="21"/>
      <c r="D31" s="21"/>
      <c r="E31" s="22"/>
      <c r="F31" s="21"/>
      <c r="G31" s="21"/>
    </row>
    <row r="32" spans="1:7" ht="11.25">
      <c r="A32" s="21"/>
      <c r="B32" s="21"/>
      <c r="C32" s="21"/>
      <c r="D32" s="21"/>
      <c r="E32" s="22"/>
      <c r="F32" s="21"/>
      <c r="G32" s="21"/>
    </row>
    <row r="33" spans="1:7" ht="21" customHeight="1">
      <c r="A33" s="33" t="s">
        <v>0</v>
      </c>
      <c r="B33" s="33"/>
      <c r="C33" s="33"/>
      <c r="D33" s="33"/>
      <c r="E33" s="19">
        <f>E12+E17+E5</f>
        <v>36516659.519999996</v>
      </c>
      <c r="F33" s="20">
        <f>F17+F12+F5</f>
        <v>12531089.24</v>
      </c>
      <c r="G33" s="20">
        <v>25380228.88</v>
      </c>
    </row>
  </sheetData>
  <sheetProtection/>
  <mergeCells count="27">
    <mergeCell ref="A6:D6"/>
    <mergeCell ref="A8:D8"/>
    <mergeCell ref="A9:D9"/>
    <mergeCell ref="A10:D10"/>
    <mergeCell ref="A11:D11"/>
    <mergeCell ref="A2:G2"/>
    <mergeCell ref="A4:D5"/>
    <mergeCell ref="A25:D25"/>
    <mergeCell ref="A26:D26"/>
    <mergeCell ref="A27:D27"/>
    <mergeCell ref="A28:D28"/>
    <mergeCell ref="A18:D18"/>
    <mergeCell ref="A19:D19"/>
    <mergeCell ref="A20:D20"/>
    <mergeCell ref="A21:D21"/>
    <mergeCell ref="A22:D22"/>
    <mergeCell ref="A23:D23"/>
    <mergeCell ref="A29:D29"/>
    <mergeCell ref="A30:D30"/>
    <mergeCell ref="A12:D12"/>
    <mergeCell ref="A13:D13"/>
    <mergeCell ref="A33:D33"/>
    <mergeCell ref="A7:D7"/>
    <mergeCell ref="A14:D14"/>
    <mergeCell ref="A15:G15"/>
    <mergeCell ref="A16:D17"/>
    <mergeCell ref="A24:D24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BUH21</dc:creator>
  <cp:keywords/>
  <dc:description/>
  <cp:lastModifiedBy>BUH22</cp:lastModifiedBy>
  <cp:lastPrinted>2018-06-15T18:22:34Z</cp:lastPrinted>
  <dcterms:created xsi:type="dcterms:W3CDTF">2018-06-15T16:27:08Z</dcterms:created>
  <dcterms:modified xsi:type="dcterms:W3CDTF">2018-06-15T18:22:38Z</dcterms:modified>
  <cp:category/>
  <cp:version/>
  <cp:contentType/>
  <cp:contentStatus/>
  <cp:revision>1</cp:revision>
</cp:coreProperties>
</file>